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S-45\Documents\David\PIGOO e Indicadores\2024\Indicadores Trimestrales\"/>
    </mc:Choice>
  </mc:AlternateContent>
  <xr:revisionPtr revIDLastSave="0" documentId="8_{870AB5C0-1996-4A31-ACFE-750F66FF1AB1}" xr6:coauthVersionLast="47" xr6:coauthVersionMax="47" xr10:uidLastSave="{00000000-0000-0000-0000-000000000000}"/>
  <bookViews>
    <workbookView xWindow="1035" yWindow="150" windowWidth="27885" windowHeight="15480" xr2:uid="{00000000-000D-0000-FFFF-FFFF00000000}"/>
  </bookViews>
  <sheets>
    <sheet name="Indicadores JMAS Camargo" sheetId="3" r:id="rId1"/>
    <sheet name="Empleados Activos x 1000 Toma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3" l="1"/>
  <c r="O32" i="3"/>
  <c r="O30" i="3"/>
  <c r="O29" i="3"/>
  <c r="O28" i="3"/>
  <c r="O27" i="3"/>
  <c r="J20" i="3" l="1"/>
  <c r="K20" i="3"/>
  <c r="I20" i="3"/>
  <c r="B3" i="4"/>
  <c r="P29" i="3"/>
  <c r="P30" i="3"/>
  <c r="P31" i="3"/>
  <c r="P32" i="3"/>
  <c r="P33" i="3"/>
  <c r="P34" i="3"/>
  <c r="P28" i="3"/>
  <c r="C13" i="3" l="1"/>
  <c r="K33" i="3"/>
  <c r="K32" i="3"/>
  <c r="K31" i="3"/>
  <c r="K30" i="3"/>
  <c r="K29" i="3"/>
  <c r="K28" i="3"/>
  <c r="J9" i="3"/>
  <c r="I9" i="3"/>
  <c r="K8" i="3"/>
  <c r="K7" i="3"/>
  <c r="K9" i="3" l="1"/>
</calcChain>
</file>

<file path=xl/sharedStrings.xml><?xml version="1.0" encoding="utf-8"?>
<sst xmlns="http://schemas.openxmlformats.org/spreadsheetml/2006/main" count="94" uniqueCount="86">
  <si>
    <t>Número de Habitantes</t>
  </si>
  <si>
    <t>Número de Tomas</t>
  </si>
  <si>
    <t>% Cobertura de Agua</t>
  </si>
  <si>
    <t>% Servicio Medido</t>
  </si>
  <si>
    <t>% Cuota Fija</t>
  </si>
  <si>
    <t>Tarifas</t>
  </si>
  <si>
    <t>Total de Empleados Activos</t>
  </si>
  <si>
    <t>Empleados Activos por cada 1,000 Tomas</t>
  </si>
  <si>
    <t>Dotación por Habitante 
(LTS/HAB-DIA)</t>
  </si>
  <si>
    <t>Eficiencia Comercial Global</t>
  </si>
  <si>
    <t>Eficiencia Física</t>
  </si>
  <si>
    <t>Eficiencia Comercial a Tiempo</t>
  </si>
  <si>
    <t>Eficiencia Global</t>
  </si>
  <si>
    <t>Acumulado</t>
  </si>
  <si>
    <t>Importe</t>
  </si>
  <si>
    <t>Eventos de pago</t>
  </si>
  <si>
    <t>Valor Ticket 2023</t>
  </si>
  <si>
    <t xml:space="preserve">Indicadores de Resultados </t>
  </si>
  <si>
    <t>Junta Municipal de Agua y Saneamiento de Camargo</t>
  </si>
  <si>
    <t>% Avance</t>
  </si>
  <si>
    <t>Egresos</t>
  </si>
  <si>
    <t>Serv. Per.</t>
  </si>
  <si>
    <t>Presupuesto</t>
  </si>
  <si>
    <t>Mat. Y Sum.</t>
  </si>
  <si>
    <t>Trans Part/Aport</t>
  </si>
  <si>
    <t>Ingresos ADS</t>
  </si>
  <si>
    <t>Rezago</t>
  </si>
  <si>
    <t>1 y 2 meses</t>
  </si>
  <si>
    <t>13 meses en adelante</t>
  </si>
  <si>
    <t>Rezago Cobrable</t>
  </si>
  <si>
    <t>Doméstico</t>
  </si>
  <si>
    <t>Comercial</t>
  </si>
  <si>
    <t>Industrial</t>
  </si>
  <si>
    <t>Inversión</t>
  </si>
  <si>
    <t>Créditos</t>
  </si>
  <si>
    <t>Servicios Personales</t>
  </si>
  <si>
    <t>Distribución del Egreso</t>
  </si>
  <si>
    <t>Materiales y Suministros</t>
  </si>
  <si>
    <t>Servicios Generales</t>
  </si>
  <si>
    <t>Transferencias Part/Aport</t>
  </si>
  <si>
    <t xml:space="preserve">    Energía Eléctrica</t>
  </si>
  <si>
    <t>Número de Fuentes de Abastecimiento</t>
  </si>
  <si>
    <t>Ing.Genaro Solís González</t>
  </si>
  <si>
    <t>Director Ejecutivo</t>
  </si>
  <si>
    <t>C.P. Luis Angel Fuentes Hernández</t>
  </si>
  <si>
    <t>Director Financiero</t>
  </si>
  <si>
    <t>____________________________</t>
  </si>
  <si>
    <t>_________________________________</t>
  </si>
  <si>
    <t>No. Tomas</t>
  </si>
  <si>
    <t xml:space="preserve">Empleados </t>
  </si>
  <si>
    <t>Comparativo 2024/2023</t>
  </si>
  <si>
    <t>20 m³</t>
  </si>
  <si>
    <t>Factor de Crecimiento</t>
  </si>
  <si>
    <t>Crecimiento Estimado Padrón</t>
  </si>
  <si>
    <t>Cuentas Recuperadas</t>
  </si>
  <si>
    <t>Incremento Esperado Mes</t>
  </si>
  <si>
    <t>Ingreso Esperado según factores de crecimiento</t>
  </si>
  <si>
    <t>Arranque 10 m³</t>
  </si>
  <si>
    <t>15 m³</t>
  </si>
  <si>
    <t>Facturación</t>
  </si>
  <si>
    <t>Cobrado</t>
  </si>
  <si>
    <t>Otros</t>
  </si>
  <si>
    <t>m³</t>
  </si>
  <si>
    <t>$</t>
  </si>
  <si>
    <t>Total</t>
  </si>
  <si>
    <t>Volumen de Agua Producida en m³</t>
  </si>
  <si>
    <t>Volumen de Agua Cobrada m³</t>
  </si>
  <si>
    <t>Volumen de Agua Facturada en m³</t>
  </si>
  <si>
    <t>Presupuesto de Egresos</t>
  </si>
  <si>
    <t>Servs. Gen.</t>
  </si>
  <si>
    <t>Tomas con rezago</t>
  </si>
  <si>
    <t>De 3 a 6 meses</t>
  </si>
  <si>
    <t>De 7 a 12 meses</t>
  </si>
  <si>
    <t>Rezago Equivalente en Meses</t>
  </si>
  <si>
    <t>Costo por m³ Producido</t>
  </si>
  <si>
    <t>Productividad por m³ Producido</t>
  </si>
  <si>
    <t>Eficiencia Técnica</t>
  </si>
  <si>
    <t>Volumen de Agua Medida m³</t>
  </si>
  <si>
    <t>Usuarios con Descuento Social</t>
  </si>
  <si>
    <t>5% JCAS</t>
  </si>
  <si>
    <t>Consumo Percapita
(FAC/HAB/DIA)</t>
  </si>
  <si>
    <t>Indexación 2024</t>
  </si>
  <si>
    <t>Indexación 2023</t>
  </si>
  <si>
    <t>Descuento Social Acumulado</t>
  </si>
  <si>
    <t>Bonificaciones Acumulado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</si>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</sst>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%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4"/>
      <color rgb="FF002060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rgb="FF002060"/>
      <name val="Arial"/>
      <family val="2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24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4" fontId="0" fillId="0" borderId="1" xfId="0" applyNumberFormat="1" applyBorder="1"/>
    <xf numFmtId="9" fontId="0" fillId="0" borderId="0" xfId="2" applyFont="1" applyAlignment="1"/>
    <xf numFmtId="4" fontId="2" fillId="0" borderId="1" xfId="0" applyNumberFormat="1" applyFont="1" applyBorder="1"/>
    <xf numFmtId="9" fontId="7" fillId="0" borderId="0" xfId="2" applyFont="1" applyAlignment="1"/>
    <xf numFmtId="3" fontId="4" fillId="0" borderId="1" xfId="0" applyNumberFormat="1" applyFont="1" applyBorder="1"/>
    <xf numFmtId="3" fontId="0" fillId="0" borderId="1" xfId="0" applyNumberFormat="1" applyBorder="1"/>
    <xf numFmtId="9" fontId="0" fillId="0" borderId="1" xfId="2" applyFont="1" applyBorder="1" applyAlignment="1"/>
    <xf numFmtId="3" fontId="7" fillId="0" borderId="1" xfId="0" applyNumberFormat="1" applyFont="1" applyBorder="1"/>
    <xf numFmtId="9" fontId="7" fillId="0" borderId="1" xfId="2" applyFont="1" applyBorder="1" applyAlignment="1"/>
    <xf numFmtId="4" fontId="4" fillId="0" borderId="1" xfId="0" applyNumberFormat="1" applyFont="1" applyBorder="1"/>
    <xf numFmtId="164" fontId="4" fillId="0" borderId="1" xfId="2" applyNumberFormat="1" applyFont="1" applyBorder="1"/>
    <xf numFmtId="3" fontId="2" fillId="0" borderId="1" xfId="0" applyNumberFormat="1" applyFont="1" applyBorder="1"/>
    <xf numFmtId="164" fontId="2" fillId="0" borderId="1" xfId="2" applyNumberFormat="1" applyFont="1" applyBorder="1"/>
    <xf numFmtId="3" fontId="5" fillId="0" borderId="1" xfId="0" applyNumberFormat="1" applyFont="1" applyBorder="1"/>
    <xf numFmtId="164" fontId="0" fillId="0" borderId="1" xfId="2" applyNumberFormat="1" applyFont="1" applyBorder="1"/>
    <xf numFmtId="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" fontId="4" fillId="4" borderId="1" xfId="0" applyNumberFormat="1" applyFont="1" applyFill="1" applyBorder="1"/>
    <xf numFmtId="3" fontId="5" fillId="4" borderId="1" xfId="0" applyNumberFormat="1" applyFont="1" applyFill="1" applyBorder="1"/>
    <xf numFmtId="164" fontId="5" fillId="4" borderId="1" xfId="2" applyNumberFormat="1" applyFont="1" applyFill="1" applyBorder="1"/>
    <xf numFmtId="164" fontId="0" fillId="0" borderId="0" xfId="2" applyNumberFormat="1" applyFont="1"/>
    <xf numFmtId="9" fontId="11" fillId="0" borderId="0" xfId="2" applyFont="1" applyBorder="1" applyAlignment="1">
      <alignment horizontal="center"/>
    </xf>
    <xf numFmtId="4" fontId="6" fillId="0" borderId="6" xfId="0" applyNumberFormat="1" applyFont="1" applyBorder="1" applyAlignment="1">
      <alignment horizontal="left"/>
    </xf>
    <xf numFmtId="4" fontId="6" fillId="0" borderId="7" xfId="0" applyNumberFormat="1" applyFont="1" applyBorder="1" applyAlignment="1">
      <alignment horizontal="left"/>
    </xf>
    <xf numFmtId="4" fontId="2" fillId="0" borderId="6" xfId="0" applyNumberFormat="1" applyFont="1" applyBorder="1" applyAlignment="1">
      <alignment horizontal="left"/>
    </xf>
    <xf numFmtId="4" fontId="2" fillId="0" borderId="7" xfId="0" applyNumberFormat="1" applyFont="1" applyBorder="1" applyAlignment="1">
      <alignment horizontal="left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/>
    <xf numFmtId="3" fontId="5" fillId="0" borderId="1" xfId="0" applyNumberFormat="1" applyFont="1" applyBorder="1" applyAlignment="1">
      <alignment horizontal="center"/>
    </xf>
    <xf numFmtId="4" fontId="3" fillId="3" borderId="0" xfId="0" applyNumberFormat="1" applyFont="1" applyFill="1"/>
    <xf numFmtId="3" fontId="2" fillId="7" borderId="1" xfId="0" applyNumberFormat="1" applyFont="1" applyFill="1" applyBorder="1"/>
    <xf numFmtId="3" fontId="5" fillId="7" borderId="1" xfId="0" applyNumberFormat="1" applyFont="1" applyFill="1" applyBorder="1"/>
    <xf numFmtId="3" fontId="17" fillId="0" borderId="0" xfId="0" applyNumberFormat="1" applyFont="1" applyAlignment="1">
      <alignment horizontal="center"/>
    </xf>
    <xf numFmtId="9" fontId="9" fillId="0" borderId="0" xfId="2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0" fillId="0" borderId="12" xfId="0" applyNumberFormat="1" applyBorder="1"/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5" fontId="9" fillId="0" borderId="6" xfId="1" applyNumberFormat="1" applyFont="1" applyBorder="1" applyAlignment="1">
      <alignment horizontal="center"/>
    </xf>
    <xf numFmtId="5" fontId="9" fillId="0" borderId="7" xfId="1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 wrapText="1"/>
    </xf>
    <xf numFmtId="4" fontId="4" fillId="0" borderId="9" xfId="0" applyNumberFormat="1" applyFont="1" applyBorder="1" applyAlignment="1">
      <alignment horizontal="center" wrapText="1"/>
    </xf>
    <xf numFmtId="4" fontId="4" fillId="0" borderId="10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10" fontId="2" fillId="0" borderId="6" xfId="2" applyNumberFormat="1" applyFont="1" applyBorder="1" applyAlignment="1">
      <alignment horizontal="center"/>
    </xf>
    <xf numFmtId="10" fontId="2" fillId="0" borderId="7" xfId="2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10" fontId="2" fillId="0" borderId="8" xfId="2" applyNumberFormat="1" applyFont="1" applyBorder="1" applyAlignment="1">
      <alignment horizontal="center" vertical="center"/>
    </xf>
    <xf numFmtId="10" fontId="2" fillId="0" borderId="9" xfId="2" applyNumberFormat="1" applyFont="1" applyBorder="1" applyAlignment="1">
      <alignment horizontal="center" vertical="center"/>
    </xf>
    <xf numFmtId="10" fontId="2" fillId="0" borderId="10" xfId="2" applyNumberFormat="1" applyFont="1" applyBorder="1" applyAlignment="1">
      <alignment horizontal="center" vertical="center"/>
    </xf>
    <xf numFmtId="10" fontId="2" fillId="0" borderId="11" xfId="2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4" fontId="11" fillId="0" borderId="2" xfId="2" applyNumberFormat="1" applyFont="1" applyBorder="1" applyAlignment="1">
      <alignment horizontal="center" vertical="center"/>
    </xf>
    <xf numFmtId="164" fontId="11" fillId="0" borderId="3" xfId="2" applyNumberFormat="1" applyFont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8" fontId="0" fillId="0" borderId="6" xfId="1" applyNumberFormat="1" applyFont="1" applyBorder="1" applyAlignment="1">
      <alignment horizontal="center" vertical="center"/>
    </xf>
    <xf numFmtId="8" fontId="0" fillId="0" borderId="7" xfId="1" applyNumberFormat="1" applyFont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4" fillId="8" borderId="0" xfId="0" applyNumberFormat="1" applyFont="1" applyFill="1" applyAlignment="1">
      <alignment horizontal="center"/>
    </xf>
    <xf numFmtId="165" fontId="15" fillId="0" borderId="0" xfId="0" applyNumberFormat="1" applyFont="1" applyAlignment="1">
      <alignment horizontal="center"/>
    </xf>
    <xf numFmtId="4" fontId="3" fillId="3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9" fontId="9" fillId="0" borderId="0" xfId="2" applyFont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9" fontId="9" fillId="0" borderId="1" xfId="2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9" fontId="9" fillId="0" borderId="6" xfId="2" applyFont="1" applyBorder="1" applyAlignment="1">
      <alignment horizontal="center"/>
    </xf>
    <xf numFmtId="9" fontId="9" fillId="0" borderId="7" xfId="2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4" fontId="12" fillId="2" borderId="0" xfId="0" applyNumberFormat="1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4" fontId="1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/>
    </xf>
    <xf numFmtId="9" fontId="2" fillId="6" borderId="2" xfId="2" applyFont="1" applyFill="1" applyBorder="1" applyAlignment="1">
      <alignment horizontal="center" vertical="center"/>
    </xf>
    <xf numFmtId="9" fontId="2" fillId="6" borderId="3" xfId="2" applyFont="1" applyFill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10" fontId="16" fillId="5" borderId="6" xfId="2" applyNumberFormat="1" applyFont="1" applyFill="1" applyBorder="1" applyAlignment="1">
      <alignment horizontal="center"/>
    </xf>
    <xf numFmtId="10" fontId="16" fillId="5" borderId="7" xfId="2" applyNumberFormat="1" applyFont="1" applyFill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99"/>
      <color rgb="FFFFAFFF"/>
      <color rgb="FF99CCFF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34</xdr:row>
      <xdr:rowOff>161924</xdr:rowOff>
    </xdr:from>
    <xdr:to>
      <xdr:col>9</xdr:col>
      <xdr:colOff>117022</xdr:colOff>
      <xdr:row>39</xdr:row>
      <xdr:rowOff>188743</xdr:rowOff>
    </xdr:to>
    <xdr:pic>
      <xdr:nvPicPr>
        <xdr:cNvPr id="3" name="WordPictureWatermark90299814" descr="Hoja Memebretada 80 añosok_Mesa de trabajo 1">
          <a:extLst>
            <a:ext uri="{FF2B5EF4-FFF2-40B4-BE49-F238E27FC236}">
              <a16:creationId xmlns:a16="http://schemas.microsoft.com/office/drawing/2014/main" id="{D49E83FB-F70C-4B47-96AD-755FF731B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4" t="5994" r="64337" b="85240"/>
        <a:stretch/>
      </xdr:blipFill>
      <xdr:spPr bwMode="auto">
        <a:xfrm>
          <a:off x="3752850" y="7096124"/>
          <a:ext cx="2450647" cy="979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EE4E1-EC0C-4EAD-AFFC-3F4320BEE09B}">
  <sheetPr>
    <pageSetUpPr fitToPage="1"/>
  </sheetPr>
  <dimension ref="A1:Q59"/>
  <sheetViews>
    <sheetView tabSelected="1" zoomScaleNormal="100" workbookViewId="0">
      <selection activeCell="P41" sqref="A1:P41"/>
    </sheetView>
  </sheetViews>
  <sheetFormatPr baseColWidth="10" defaultRowHeight="15" x14ac:dyDescent="0.25"/>
  <cols>
    <col min="1" max="1" width="14.5703125" style="1" customWidth="1"/>
    <col min="2" max="2" width="11" style="1" customWidth="1"/>
    <col min="3" max="3" width="10" style="1" customWidth="1"/>
    <col min="4" max="4" width="10.140625" style="1" customWidth="1"/>
    <col min="5" max="5" width="2.7109375" style="1" customWidth="1"/>
    <col min="6" max="6" width="12.7109375" style="1" bestFit="1" customWidth="1"/>
    <col min="7" max="7" width="2.7109375" style="1" customWidth="1"/>
    <col min="8" max="8" width="14.5703125" style="1" customWidth="1"/>
    <col min="9" max="9" width="12.85546875" style="1" customWidth="1"/>
    <col min="10" max="10" width="10.7109375" style="1" customWidth="1"/>
    <col min="11" max="11" width="9.85546875" style="1" customWidth="1"/>
    <col min="12" max="12" width="2.7109375" style="1" customWidth="1"/>
    <col min="13" max="13" width="11.7109375" style="1" customWidth="1"/>
    <col min="14" max="15" width="10.85546875" style="1" customWidth="1"/>
    <col min="16" max="16" width="6.140625" style="1" customWidth="1"/>
    <col min="17" max="17" width="11.5703125" style="1" customWidth="1"/>
    <col min="18" max="16384" width="11.42578125" style="1"/>
  </cols>
  <sheetData>
    <row r="1" spans="1:17" ht="31.5" x14ac:dyDescent="0.5">
      <c r="A1" s="101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 t="s">
        <v>85</v>
      </c>
      <c r="O1" s="102"/>
      <c r="P1" s="102"/>
      <c r="Q1" s="20"/>
    </row>
    <row r="2" spans="1:17" ht="26.25" x14ac:dyDescent="0.4">
      <c r="A2" s="100" t="s">
        <v>17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3">
        <v>2024</v>
      </c>
      <c r="O2" s="103"/>
      <c r="P2" s="103"/>
      <c r="Q2" s="21"/>
    </row>
    <row r="3" spans="1:17" ht="21" customHeight="1" x14ac:dyDescent="0.4">
      <c r="F3" s="42"/>
    </row>
    <row r="4" spans="1:17" ht="15" customHeight="1" x14ac:dyDescent="0.25">
      <c r="A4" s="104" t="s">
        <v>0</v>
      </c>
      <c r="B4" s="104"/>
      <c r="C4" s="104" t="s">
        <v>1</v>
      </c>
      <c r="D4" s="104"/>
      <c r="H4" s="87" t="s">
        <v>25</v>
      </c>
      <c r="I4" s="87"/>
      <c r="J4" s="87"/>
      <c r="K4" s="87"/>
      <c r="L4" s="2"/>
      <c r="M4" s="61" t="s">
        <v>52</v>
      </c>
      <c r="N4" s="61"/>
      <c r="O4" s="61"/>
      <c r="P4" s="61"/>
    </row>
    <row r="5" spans="1:17" ht="15" customHeight="1" x14ac:dyDescent="0.25">
      <c r="A5" s="94">
        <v>44085</v>
      </c>
      <c r="B5" s="94"/>
      <c r="C5" s="94">
        <v>19607</v>
      </c>
      <c r="D5" s="94"/>
      <c r="F5" s="76" t="s">
        <v>10</v>
      </c>
      <c r="H5" s="105" t="s">
        <v>13</v>
      </c>
      <c r="I5" s="105" t="s">
        <v>14</v>
      </c>
      <c r="J5" s="107" t="s">
        <v>15</v>
      </c>
      <c r="K5" s="107" t="s">
        <v>16</v>
      </c>
      <c r="L5" s="2"/>
      <c r="M5" s="62"/>
      <c r="N5" s="62"/>
      <c r="O5" s="62"/>
      <c r="P5" s="62"/>
    </row>
    <row r="6" spans="1:17" ht="15.75" customHeight="1" x14ac:dyDescent="0.25">
      <c r="A6" s="95" t="s">
        <v>2</v>
      </c>
      <c r="B6" s="96"/>
      <c r="C6" s="97">
        <v>1</v>
      </c>
      <c r="D6" s="98"/>
      <c r="F6" s="77"/>
      <c r="H6" s="106"/>
      <c r="I6" s="106"/>
      <c r="J6" s="108"/>
      <c r="K6" s="108"/>
      <c r="L6" s="2"/>
      <c r="M6" s="44" t="s">
        <v>82</v>
      </c>
      <c r="N6" s="45"/>
      <c r="O6" s="63">
        <v>7.3000000000000001E-3</v>
      </c>
      <c r="P6" s="64"/>
    </row>
    <row r="7" spans="1:17" ht="15" customHeight="1" x14ac:dyDescent="0.25">
      <c r="A7" s="95" t="s">
        <v>3</v>
      </c>
      <c r="B7" s="96"/>
      <c r="C7" s="97">
        <v>1</v>
      </c>
      <c r="D7" s="98"/>
      <c r="F7" s="78"/>
      <c r="H7" s="19">
        <v>2024</v>
      </c>
      <c r="I7" s="14">
        <v>63477486</v>
      </c>
      <c r="J7" s="14">
        <v>143104</v>
      </c>
      <c r="K7" s="5">
        <f>I7/J7</f>
        <v>443.57590283989265</v>
      </c>
      <c r="L7" s="2"/>
      <c r="M7" s="44" t="s">
        <v>81</v>
      </c>
      <c r="N7" s="45"/>
      <c r="O7" s="63">
        <v>9.5000000000000001E-2</v>
      </c>
      <c r="P7" s="64"/>
    </row>
    <row r="8" spans="1:17" ht="15" customHeight="1" x14ac:dyDescent="0.25">
      <c r="A8" s="59" t="s">
        <v>4</v>
      </c>
      <c r="B8" s="59"/>
      <c r="C8" s="93">
        <v>0</v>
      </c>
      <c r="D8" s="93"/>
      <c r="F8" s="74">
        <v>0.79900000000000004</v>
      </c>
      <c r="H8" s="19">
        <v>2023</v>
      </c>
      <c r="I8" s="14">
        <v>62239332</v>
      </c>
      <c r="J8" s="14">
        <v>137155</v>
      </c>
      <c r="K8" s="5">
        <f>I8/J8</f>
        <v>453.78828332908023</v>
      </c>
      <c r="L8" s="2"/>
      <c r="M8" s="65" t="s">
        <v>53</v>
      </c>
      <c r="N8" s="66"/>
      <c r="O8" s="69">
        <v>1.4500000000000001E-2</v>
      </c>
      <c r="P8" s="70"/>
    </row>
    <row r="9" spans="1:17" ht="15" customHeight="1" x14ac:dyDescent="0.25">
      <c r="F9" s="75"/>
      <c r="H9" s="109" t="s">
        <v>50</v>
      </c>
      <c r="I9" s="114">
        <f>I7/I8</f>
        <v>1.0198934333035579</v>
      </c>
      <c r="J9" s="114">
        <f>J7/J8</f>
        <v>1.0433742845685539</v>
      </c>
      <c r="K9" s="114">
        <f>K7/K8</f>
        <v>0.97749527507791178</v>
      </c>
      <c r="L9" s="2"/>
      <c r="M9" s="67"/>
      <c r="N9" s="68"/>
      <c r="O9" s="71"/>
      <c r="P9" s="72"/>
    </row>
    <row r="10" spans="1:17" ht="15" customHeight="1" x14ac:dyDescent="0.25">
      <c r="A10" s="58" t="s">
        <v>41</v>
      </c>
      <c r="B10" s="58"/>
      <c r="C10" s="58" t="s">
        <v>6</v>
      </c>
      <c r="D10" s="58"/>
      <c r="H10" s="110"/>
      <c r="I10" s="115"/>
      <c r="J10" s="115"/>
      <c r="K10" s="115"/>
      <c r="L10" s="2"/>
      <c r="M10" s="44" t="s">
        <v>54</v>
      </c>
      <c r="N10" s="45"/>
      <c r="O10" s="63">
        <v>-1.7899999999999999E-2</v>
      </c>
      <c r="P10" s="64"/>
    </row>
    <row r="11" spans="1:17" ht="15" customHeight="1" x14ac:dyDescent="0.25">
      <c r="A11" s="58"/>
      <c r="B11" s="58"/>
      <c r="C11" s="58"/>
      <c r="D11" s="58"/>
      <c r="F11" s="76" t="s">
        <v>76</v>
      </c>
      <c r="H11" s="112" t="s">
        <v>56</v>
      </c>
      <c r="I11" s="112"/>
      <c r="J11" s="111">
        <v>69818890</v>
      </c>
      <c r="K11" s="111"/>
      <c r="L11" s="2"/>
      <c r="M11" s="116" t="s">
        <v>55</v>
      </c>
      <c r="N11" s="117"/>
      <c r="O11" s="118">
        <v>9.8900000000000002E-2</v>
      </c>
      <c r="P11" s="119"/>
    </row>
    <row r="12" spans="1:17" ht="15" customHeight="1" x14ac:dyDescent="0.25">
      <c r="A12" s="94">
        <v>6</v>
      </c>
      <c r="B12" s="94"/>
      <c r="C12" s="94">
        <v>73</v>
      </c>
      <c r="D12" s="94"/>
      <c r="F12" s="77"/>
      <c r="H12" s="112"/>
      <c r="I12" s="112"/>
      <c r="J12" s="111"/>
      <c r="K12" s="111"/>
    </row>
    <row r="13" spans="1:17" ht="15" customHeight="1" x14ac:dyDescent="0.25">
      <c r="A13" s="58" t="s">
        <v>7</v>
      </c>
      <c r="B13" s="58"/>
      <c r="C13" s="99">
        <f>C12/(C5/1000)</f>
        <v>3.7231600958841233</v>
      </c>
      <c r="D13" s="99"/>
      <c r="F13" s="78"/>
      <c r="H13" s="31"/>
      <c r="I13" s="31"/>
      <c r="J13" s="31"/>
      <c r="K13" s="2"/>
      <c r="M13" s="62" t="s">
        <v>5</v>
      </c>
      <c r="N13" s="62"/>
      <c r="O13" s="62"/>
      <c r="P13" s="62"/>
    </row>
    <row r="14" spans="1:17" ht="15.75" customHeight="1" x14ac:dyDescent="0.25">
      <c r="A14" s="58"/>
      <c r="B14" s="58"/>
      <c r="C14" s="99"/>
      <c r="D14" s="99"/>
      <c r="F14" s="74">
        <v>0.70799999999999996</v>
      </c>
      <c r="H14" s="113" t="s">
        <v>59</v>
      </c>
      <c r="I14" s="113"/>
      <c r="J14" s="113"/>
      <c r="K14" s="35" t="s">
        <v>60</v>
      </c>
      <c r="M14" s="44" t="s">
        <v>57</v>
      </c>
      <c r="N14" s="45"/>
      <c r="O14" s="44">
        <v>26.49</v>
      </c>
      <c r="P14" s="45"/>
    </row>
    <row r="15" spans="1:17" ht="15" customHeight="1" x14ac:dyDescent="0.25">
      <c r="A15" s="58" t="s">
        <v>8</v>
      </c>
      <c r="B15" s="59"/>
      <c r="C15" s="60">
        <v>322</v>
      </c>
      <c r="D15" s="60"/>
      <c r="F15" s="75"/>
      <c r="H15" s="14"/>
      <c r="I15" s="34" t="s">
        <v>62</v>
      </c>
      <c r="J15" s="34" t="s">
        <v>63</v>
      </c>
      <c r="K15" s="34" t="s">
        <v>63</v>
      </c>
      <c r="M15" s="44" t="s">
        <v>58</v>
      </c>
      <c r="N15" s="45"/>
      <c r="O15" s="44">
        <v>19.600000000000001</v>
      </c>
      <c r="P15" s="45"/>
    </row>
    <row r="16" spans="1:17" ht="15" customHeight="1" x14ac:dyDescent="0.25">
      <c r="A16" s="59"/>
      <c r="B16" s="59"/>
      <c r="C16" s="60"/>
      <c r="D16" s="60"/>
      <c r="H16" s="14" t="s">
        <v>30</v>
      </c>
      <c r="I16" s="14">
        <v>2855936</v>
      </c>
      <c r="J16" s="14">
        <v>65473820</v>
      </c>
      <c r="K16" s="36">
        <v>26607452</v>
      </c>
      <c r="M16" s="44" t="s">
        <v>51</v>
      </c>
      <c r="N16" s="45"/>
      <c r="O16" s="44">
        <v>18.2</v>
      </c>
      <c r="P16" s="45"/>
    </row>
    <row r="17" spans="1:17" ht="15" customHeight="1" x14ac:dyDescent="0.25">
      <c r="A17" s="58" t="s">
        <v>80</v>
      </c>
      <c r="B17" s="59"/>
      <c r="C17" s="60">
        <v>177</v>
      </c>
      <c r="D17" s="60"/>
      <c r="F17" s="77" t="s">
        <v>11</v>
      </c>
      <c r="H17" s="14" t="s">
        <v>31</v>
      </c>
      <c r="I17" s="14">
        <v>274207</v>
      </c>
      <c r="J17" s="14">
        <v>8435377</v>
      </c>
      <c r="K17" s="36">
        <v>4543755</v>
      </c>
    </row>
    <row r="18" spans="1:17" ht="15" customHeight="1" x14ac:dyDescent="0.25">
      <c r="A18" s="59"/>
      <c r="B18" s="59"/>
      <c r="C18" s="60"/>
      <c r="D18" s="60"/>
      <c r="F18" s="77"/>
      <c r="H18" s="14" t="s">
        <v>32</v>
      </c>
      <c r="I18" s="14">
        <v>204036</v>
      </c>
      <c r="J18" s="14">
        <v>7468320</v>
      </c>
      <c r="K18" s="36">
        <v>5289648.3</v>
      </c>
      <c r="M18" s="54" t="s">
        <v>78</v>
      </c>
      <c r="N18" s="55"/>
      <c r="O18" s="48" t="s">
        <v>79</v>
      </c>
      <c r="P18" s="49"/>
    </row>
    <row r="19" spans="1:17" ht="15" customHeight="1" x14ac:dyDescent="0.25">
      <c r="F19" s="78"/>
      <c r="H19" s="14" t="s">
        <v>61</v>
      </c>
      <c r="I19" s="14">
        <v>334025</v>
      </c>
      <c r="J19" s="14">
        <v>2412915</v>
      </c>
      <c r="K19" s="36">
        <v>195784.2</v>
      </c>
      <c r="M19" s="56"/>
      <c r="N19" s="57"/>
      <c r="O19" s="50"/>
      <c r="P19" s="51"/>
    </row>
    <row r="20" spans="1:17" ht="15" customHeight="1" x14ac:dyDescent="0.25">
      <c r="A20" s="92" t="s">
        <v>65</v>
      </c>
      <c r="B20" s="92"/>
      <c r="C20" s="92" t="s">
        <v>77</v>
      </c>
      <c r="D20" s="92"/>
      <c r="F20" s="74">
        <v>0.51100000000000001</v>
      </c>
      <c r="H20" s="34" t="s">
        <v>64</v>
      </c>
      <c r="I20" s="16">
        <f>SUM(I16:I19)</f>
        <v>3668204</v>
      </c>
      <c r="J20" s="16">
        <f t="shared" ref="J20:K20" si="0">SUM(J16:J19)</f>
        <v>83790432</v>
      </c>
      <c r="K20" s="37">
        <f t="shared" si="0"/>
        <v>36636639.5</v>
      </c>
      <c r="M20" s="52">
        <v>4292</v>
      </c>
      <c r="N20" s="53"/>
      <c r="O20" s="46">
        <v>3096988</v>
      </c>
      <c r="P20" s="47"/>
    </row>
    <row r="21" spans="1:17" ht="15" customHeight="1" x14ac:dyDescent="0.25">
      <c r="A21" s="92"/>
      <c r="B21" s="92"/>
      <c r="C21" s="92"/>
      <c r="D21" s="92"/>
      <c r="F21" s="75"/>
      <c r="H21" s="41"/>
      <c r="I21" s="40"/>
      <c r="J21" s="40"/>
      <c r="K21" s="40"/>
      <c r="M21" s="43"/>
      <c r="N21" s="43"/>
      <c r="O21" s="43"/>
      <c r="P21" s="43"/>
      <c r="Q21" s="26"/>
    </row>
    <row r="22" spans="1:17" ht="15" customHeight="1" x14ac:dyDescent="0.25">
      <c r="A22" s="94">
        <v>5184023</v>
      </c>
      <c r="B22" s="94"/>
      <c r="C22" s="94">
        <v>3668204</v>
      </c>
      <c r="D22" s="94"/>
      <c r="H22" s="81" t="s">
        <v>74</v>
      </c>
      <c r="I22" s="81"/>
      <c r="J22" s="83" t="s">
        <v>75</v>
      </c>
      <c r="K22" s="83"/>
      <c r="M22" s="54" t="s">
        <v>83</v>
      </c>
      <c r="N22" s="55"/>
      <c r="O22" s="48" t="s">
        <v>84</v>
      </c>
      <c r="P22" s="49"/>
      <c r="Q22" s="26"/>
    </row>
    <row r="23" spans="1:17" ht="15.75" customHeight="1" x14ac:dyDescent="0.25">
      <c r="A23" s="92" t="s">
        <v>67</v>
      </c>
      <c r="B23" s="92"/>
      <c r="C23" s="92" t="s">
        <v>66</v>
      </c>
      <c r="D23" s="92"/>
      <c r="F23" s="76" t="s">
        <v>9</v>
      </c>
      <c r="H23" s="82"/>
      <c r="I23" s="82"/>
      <c r="J23" s="84"/>
      <c r="K23" s="84"/>
      <c r="M23" s="56"/>
      <c r="N23" s="57"/>
      <c r="O23" s="50"/>
      <c r="P23" s="51"/>
      <c r="Q23" s="26"/>
    </row>
    <row r="24" spans="1:17" x14ac:dyDescent="0.25">
      <c r="A24" s="92"/>
      <c r="B24" s="92"/>
      <c r="C24" s="92"/>
      <c r="D24" s="92"/>
      <c r="F24" s="77"/>
      <c r="H24" s="79">
        <v>11.45</v>
      </c>
      <c r="I24" s="80"/>
      <c r="J24" s="79">
        <v>12.62</v>
      </c>
      <c r="K24" s="80"/>
      <c r="M24" s="46">
        <v>5572351</v>
      </c>
      <c r="N24" s="47"/>
      <c r="O24" s="46">
        <v>5810341</v>
      </c>
      <c r="P24" s="47"/>
      <c r="Q24" s="26"/>
    </row>
    <row r="25" spans="1:17" ht="15" customHeight="1" x14ac:dyDescent="0.25">
      <c r="A25" s="94">
        <v>4143781</v>
      </c>
      <c r="B25" s="94"/>
      <c r="C25" s="94">
        <v>2483218</v>
      </c>
      <c r="D25" s="94"/>
      <c r="F25" s="78"/>
      <c r="Q25" s="26"/>
    </row>
    <row r="26" spans="1:17" x14ac:dyDescent="0.25">
      <c r="F26" s="74">
        <v>0.59899999999999998</v>
      </c>
      <c r="H26" s="87" t="s">
        <v>68</v>
      </c>
      <c r="I26" s="87"/>
      <c r="J26" s="87"/>
      <c r="K26" s="87"/>
      <c r="M26" s="113" t="s">
        <v>36</v>
      </c>
      <c r="N26" s="113"/>
      <c r="O26" s="113"/>
      <c r="P26" s="113"/>
      <c r="Q26" s="26"/>
    </row>
    <row r="27" spans="1:17" x14ac:dyDescent="0.25">
      <c r="A27" s="87" t="s">
        <v>26</v>
      </c>
      <c r="B27" s="87"/>
      <c r="C27" s="87"/>
      <c r="D27" s="87"/>
      <c r="F27" s="75"/>
      <c r="H27" s="2"/>
      <c r="I27" s="18" t="s">
        <v>13</v>
      </c>
      <c r="J27" s="18" t="s">
        <v>22</v>
      </c>
      <c r="K27" s="18" t="s">
        <v>19</v>
      </c>
      <c r="M27" s="120" t="s">
        <v>20</v>
      </c>
      <c r="N27" s="121"/>
      <c r="O27" s="7">
        <f>I28</f>
        <v>80914576</v>
      </c>
      <c r="P27" s="3"/>
      <c r="Q27" s="26"/>
    </row>
    <row r="28" spans="1:17" ht="15" customHeight="1" x14ac:dyDescent="0.25">
      <c r="A28" s="31" t="s">
        <v>70</v>
      </c>
      <c r="B28" s="38">
        <v>7087</v>
      </c>
      <c r="C28" s="89" t="s">
        <v>29</v>
      </c>
      <c r="D28" s="90">
        <v>27848153</v>
      </c>
      <c r="H28" s="22" t="s">
        <v>20</v>
      </c>
      <c r="I28" s="23">
        <v>80914576</v>
      </c>
      <c r="J28" s="23">
        <v>86408364</v>
      </c>
      <c r="K28" s="24">
        <f t="shared" ref="K28:K33" si="1">I28/J28</f>
        <v>0.93642064557546767</v>
      </c>
      <c r="M28" s="29" t="s">
        <v>35</v>
      </c>
      <c r="N28" s="30"/>
      <c r="O28" s="8">
        <f>I29</f>
        <v>25377774</v>
      </c>
      <c r="P28" s="9">
        <f>O28/$O$27</f>
        <v>0.31363661845054963</v>
      </c>
      <c r="Q28" s="26"/>
    </row>
    <row r="29" spans="1:17" ht="15" customHeight="1" x14ac:dyDescent="0.25">
      <c r="A29" s="31" t="s">
        <v>27</v>
      </c>
      <c r="B29" s="39">
        <v>0.47</v>
      </c>
      <c r="C29" s="89"/>
      <c r="D29" s="90"/>
      <c r="F29" s="76" t="s">
        <v>12</v>
      </c>
      <c r="H29" s="5" t="s">
        <v>21</v>
      </c>
      <c r="I29" s="14">
        <v>25377774</v>
      </c>
      <c r="J29" s="14">
        <v>25377774</v>
      </c>
      <c r="K29" s="15">
        <f t="shared" si="1"/>
        <v>1</v>
      </c>
      <c r="M29" s="29" t="s">
        <v>37</v>
      </c>
      <c r="N29" s="30"/>
      <c r="O29" s="8">
        <f>I30</f>
        <v>11141314</v>
      </c>
      <c r="P29" s="9">
        <f t="shared" ref="P29:P34" si="2">O29/$O$27</f>
        <v>0.13769229909824901</v>
      </c>
      <c r="Q29" s="26"/>
    </row>
    <row r="30" spans="1:17" ht="15" customHeight="1" x14ac:dyDescent="0.25">
      <c r="A30" s="31" t="s">
        <v>71</v>
      </c>
      <c r="B30" s="39">
        <v>0.23</v>
      </c>
      <c r="C30" s="2" t="s">
        <v>30</v>
      </c>
      <c r="D30" s="40">
        <v>24588603</v>
      </c>
      <c r="F30" s="77"/>
      <c r="H30" s="5" t="s">
        <v>23</v>
      </c>
      <c r="I30" s="14">
        <v>11141314</v>
      </c>
      <c r="J30" s="14">
        <v>12017459</v>
      </c>
      <c r="K30" s="15">
        <f t="shared" si="1"/>
        <v>0.92709398883740735</v>
      </c>
      <c r="M30" s="29" t="s">
        <v>38</v>
      </c>
      <c r="N30" s="30"/>
      <c r="O30" s="8">
        <f>I31</f>
        <v>20354051</v>
      </c>
      <c r="P30" s="9">
        <f t="shared" si="2"/>
        <v>0.25154986908662785</v>
      </c>
      <c r="Q30" s="26"/>
    </row>
    <row r="31" spans="1:17" x14ac:dyDescent="0.25">
      <c r="A31" s="31" t="s">
        <v>72</v>
      </c>
      <c r="B31" s="39">
        <v>0.15</v>
      </c>
      <c r="C31" s="2" t="s">
        <v>31</v>
      </c>
      <c r="D31" s="40">
        <v>2724508</v>
      </c>
      <c r="F31" s="78"/>
      <c r="H31" s="5" t="s">
        <v>69</v>
      </c>
      <c r="I31" s="14">
        <v>20354051</v>
      </c>
      <c r="J31" s="14">
        <v>21855870</v>
      </c>
      <c r="K31" s="15">
        <f t="shared" si="1"/>
        <v>0.93128532517808715</v>
      </c>
      <c r="M31" s="27" t="s">
        <v>40</v>
      </c>
      <c r="N31" s="28"/>
      <c r="O31" s="10">
        <v>8898138</v>
      </c>
      <c r="P31" s="11">
        <f t="shared" si="2"/>
        <v>0.1099695313239978</v>
      </c>
      <c r="Q31" s="26"/>
    </row>
    <row r="32" spans="1:17" x14ac:dyDescent="0.25">
      <c r="A32" s="88" t="s">
        <v>28</v>
      </c>
      <c r="B32" s="91">
        <v>0.16</v>
      </c>
      <c r="C32" s="2" t="s">
        <v>32</v>
      </c>
      <c r="D32" s="40">
        <v>535041</v>
      </c>
      <c r="F32" s="74">
        <v>0.47899999999999998</v>
      </c>
      <c r="H32" s="5" t="s">
        <v>24</v>
      </c>
      <c r="I32" s="14">
        <v>6767701</v>
      </c>
      <c r="J32" s="14">
        <v>8501931</v>
      </c>
      <c r="K32" s="15">
        <f t="shared" si="1"/>
        <v>0.79601928079632733</v>
      </c>
      <c r="M32" s="29" t="s">
        <v>39</v>
      </c>
      <c r="N32" s="30"/>
      <c r="O32" s="8">
        <f>I32</f>
        <v>6767701</v>
      </c>
      <c r="P32" s="9">
        <f t="shared" si="2"/>
        <v>8.3640072463581835E-2</v>
      </c>
      <c r="Q32" s="26"/>
    </row>
    <row r="33" spans="1:17" x14ac:dyDescent="0.25">
      <c r="A33" s="88"/>
      <c r="B33" s="91"/>
      <c r="D33" s="86">
        <v>3.9</v>
      </c>
      <c r="F33" s="75"/>
      <c r="H33" s="12" t="s">
        <v>33</v>
      </c>
      <c r="I33" s="7">
        <v>17273735</v>
      </c>
      <c r="J33" s="16">
        <v>18655330</v>
      </c>
      <c r="K33" s="13">
        <f t="shared" si="1"/>
        <v>0.92594100452792849</v>
      </c>
      <c r="M33" s="29" t="s">
        <v>33</v>
      </c>
      <c r="N33" s="30"/>
      <c r="O33" s="8">
        <f>I33</f>
        <v>17273735</v>
      </c>
      <c r="P33" s="9">
        <f t="shared" si="2"/>
        <v>0.21348112854227896</v>
      </c>
      <c r="Q33" s="26"/>
    </row>
    <row r="34" spans="1:17" x14ac:dyDescent="0.25">
      <c r="A34" s="85" t="s">
        <v>73</v>
      </c>
      <c r="B34" s="85"/>
      <c r="C34" s="85"/>
      <c r="D34" s="86"/>
      <c r="H34" s="3" t="s">
        <v>34</v>
      </c>
      <c r="I34" s="8">
        <v>0</v>
      </c>
      <c r="J34" s="14">
        <v>0</v>
      </c>
      <c r="K34" s="17"/>
      <c r="L34" s="26"/>
      <c r="M34" s="29" t="s">
        <v>34</v>
      </c>
      <c r="N34" s="30"/>
      <c r="O34" s="8">
        <v>0</v>
      </c>
      <c r="P34" s="9">
        <f t="shared" si="2"/>
        <v>0</v>
      </c>
      <c r="Q34" s="26"/>
    </row>
    <row r="35" spans="1:17" x14ac:dyDescent="0.25">
      <c r="H35" s="26"/>
      <c r="I35" s="26"/>
      <c r="J35" s="26"/>
      <c r="K35" s="26"/>
      <c r="L35" s="26"/>
      <c r="M35" s="26"/>
      <c r="N35" s="26"/>
      <c r="O35" s="26"/>
      <c r="P35" s="26"/>
    </row>
    <row r="36" spans="1:17" x14ac:dyDescent="0.25">
      <c r="G36" s="2"/>
      <c r="H36" s="26"/>
      <c r="I36" s="26"/>
      <c r="J36" s="26"/>
      <c r="K36" s="26"/>
      <c r="L36" s="26"/>
      <c r="M36" s="26"/>
      <c r="N36" s="26"/>
      <c r="O36" s="26"/>
      <c r="P36" s="26"/>
    </row>
    <row r="37" spans="1:17" x14ac:dyDescent="0.25">
      <c r="D37" s="25"/>
      <c r="G37" s="2"/>
      <c r="H37" s="26"/>
      <c r="I37" s="26"/>
      <c r="J37" s="26"/>
      <c r="K37" s="26"/>
      <c r="L37" s="26"/>
      <c r="M37" s="26"/>
      <c r="N37" s="26"/>
      <c r="O37" s="26"/>
      <c r="P37" s="26"/>
    </row>
    <row r="38" spans="1:17" x14ac:dyDescent="0.25">
      <c r="D38" s="25"/>
      <c r="E38" s="32"/>
      <c r="G38" s="2"/>
    </row>
    <row r="39" spans="1:17" x14ac:dyDescent="0.25">
      <c r="C39" s="32" t="s">
        <v>46</v>
      </c>
      <c r="D39" s="32"/>
      <c r="E39" s="32"/>
      <c r="F39" s="32"/>
      <c r="G39" s="2"/>
      <c r="K39" s="73" t="s">
        <v>47</v>
      </c>
      <c r="L39" s="73"/>
      <c r="M39" s="73"/>
      <c r="N39" s="73"/>
    </row>
    <row r="40" spans="1:17" x14ac:dyDescent="0.25">
      <c r="C40" s="32" t="s">
        <v>42</v>
      </c>
      <c r="D40" s="32"/>
      <c r="E40" s="32"/>
      <c r="F40" s="32"/>
      <c r="G40" s="2"/>
      <c r="K40" s="73" t="s">
        <v>44</v>
      </c>
      <c r="L40" s="73"/>
      <c r="M40" s="73"/>
      <c r="N40" s="73"/>
    </row>
    <row r="41" spans="1:17" x14ac:dyDescent="0.25">
      <c r="C41" s="32" t="s">
        <v>43</v>
      </c>
      <c r="D41" s="32"/>
      <c r="F41" s="32"/>
      <c r="G41" s="2"/>
      <c r="K41" s="73" t="s">
        <v>45</v>
      </c>
      <c r="L41" s="73"/>
      <c r="M41" s="73"/>
      <c r="N41" s="73"/>
    </row>
    <row r="42" spans="1:17" x14ac:dyDescent="0.25">
      <c r="D42" s="25"/>
      <c r="G42" s="2"/>
      <c r="Q42" s="2"/>
    </row>
    <row r="43" spans="1:17" x14ac:dyDescent="0.25">
      <c r="G43" s="2"/>
      <c r="Q43" s="2"/>
    </row>
    <row r="44" spans="1:17" x14ac:dyDescent="0.25">
      <c r="G44" s="2"/>
      <c r="Q44" s="2"/>
    </row>
    <row r="45" spans="1:17" ht="15" customHeight="1" x14ac:dyDescent="0.25"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5" customHeight="1" x14ac:dyDescent="0.25"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5.75" customHeight="1" x14ac:dyDescent="0.25"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7:17" x14ac:dyDescent="0.25"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7:17" x14ac:dyDescent="0.25"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7:17" x14ac:dyDescent="0.25">
      <c r="H51" s="2"/>
      <c r="I51" s="2"/>
      <c r="J51" s="2"/>
      <c r="K51" s="2"/>
      <c r="L51" s="2"/>
      <c r="M51" s="2"/>
      <c r="N51" s="2"/>
      <c r="O51" s="2"/>
      <c r="P51" s="2"/>
    </row>
    <row r="52" spans="7:17" x14ac:dyDescent="0.25">
      <c r="H52" s="2"/>
      <c r="I52" s="2"/>
      <c r="J52" s="2"/>
      <c r="K52" s="2"/>
      <c r="L52" s="2"/>
      <c r="M52" s="2"/>
      <c r="N52" s="2"/>
      <c r="O52" s="2"/>
      <c r="P52" s="2"/>
    </row>
    <row r="53" spans="7:17" x14ac:dyDescent="0.25">
      <c r="G53" s="4"/>
      <c r="H53" s="2"/>
      <c r="I53" s="2"/>
      <c r="J53" s="2"/>
      <c r="K53" s="2"/>
      <c r="L53" s="2"/>
      <c r="M53" s="2"/>
      <c r="N53" s="2"/>
      <c r="O53" s="2"/>
      <c r="P53" s="2"/>
    </row>
    <row r="54" spans="7:17" x14ac:dyDescent="0.25">
      <c r="G54" s="4"/>
    </row>
    <row r="55" spans="7:17" x14ac:dyDescent="0.25">
      <c r="G55" s="4"/>
    </row>
    <row r="56" spans="7:17" x14ac:dyDescent="0.25">
      <c r="G56" s="6"/>
    </row>
    <row r="57" spans="7:17" x14ac:dyDescent="0.25">
      <c r="G57" s="4"/>
    </row>
    <row r="58" spans="7:17" x14ac:dyDescent="0.25">
      <c r="G58" s="4"/>
    </row>
    <row r="59" spans="7:17" x14ac:dyDescent="0.25">
      <c r="G59" s="4"/>
    </row>
  </sheetData>
  <mergeCells count="97">
    <mergeCell ref="M27:N27"/>
    <mergeCell ref="M26:P26"/>
    <mergeCell ref="F20:F21"/>
    <mergeCell ref="J24:K24"/>
    <mergeCell ref="M22:N23"/>
    <mergeCell ref="H26:K26"/>
    <mergeCell ref="A22:B22"/>
    <mergeCell ref="C22:D22"/>
    <mergeCell ref="F26:F27"/>
    <mergeCell ref="A25:B25"/>
    <mergeCell ref="C25:D25"/>
    <mergeCell ref="F14:F15"/>
    <mergeCell ref="O14:P14"/>
    <mergeCell ref="H14:J14"/>
    <mergeCell ref="I9:I10"/>
    <mergeCell ref="J9:J10"/>
    <mergeCell ref="K9:K10"/>
    <mergeCell ref="M13:P13"/>
    <mergeCell ref="O10:P10"/>
    <mergeCell ref="M10:N10"/>
    <mergeCell ref="M14:N14"/>
    <mergeCell ref="M11:N11"/>
    <mergeCell ref="O11:P11"/>
    <mergeCell ref="K5:K6"/>
    <mergeCell ref="H5:H6"/>
    <mergeCell ref="F5:F7"/>
    <mergeCell ref="H9:H10"/>
    <mergeCell ref="J11:K12"/>
    <mergeCell ref="H11:I12"/>
    <mergeCell ref="F11:F13"/>
    <mergeCell ref="F8:F9"/>
    <mergeCell ref="A4:B4"/>
    <mergeCell ref="C4:D4"/>
    <mergeCell ref="I5:I6"/>
    <mergeCell ref="J5:J6"/>
    <mergeCell ref="A2:M2"/>
    <mergeCell ref="A1:M1"/>
    <mergeCell ref="N1:P1"/>
    <mergeCell ref="N2:P2"/>
    <mergeCell ref="H4:K4"/>
    <mergeCell ref="A6:B6"/>
    <mergeCell ref="C6:D6"/>
    <mergeCell ref="A13:B14"/>
    <mergeCell ref="C13:D14"/>
    <mergeCell ref="A12:B12"/>
    <mergeCell ref="C12:D12"/>
    <mergeCell ref="A10:B11"/>
    <mergeCell ref="C10:D11"/>
    <mergeCell ref="A20:B21"/>
    <mergeCell ref="C20:D21"/>
    <mergeCell ref="A15:B16"/>
    <mergeCell ref="A23:B24"/>
    <mergeCell ref="C23:D24"/>
    <mergeCell ref="A34:C34"/>
    <mergeCell ref="D33:D34"/>
    <mergeCell ref="A27:D27"/>
    <mergeCell ref="A32:A33"/>
    <mergeCell ref="C28:C29"/>
    <mergeCell ref="D28:D29"/>
    <mergeCell ref="B32:B33"/>
    <mergeCell ref="F23:F25"/>
    <mergeCell ref="F17:F19"/>
    <mergeCell ref="H24:I24"/>
    <mergeCell ref="H22:I23"/>
    <mergeCell ref="J22:K23"/>
    <mergeCell ref="K40:N40"/>
    <mergeCell ref="K41:N41"/>
    <mergeCell ref="K39:N39"/>
    <mergeCell ref="F32:F33"/>
    <mergeCell ref="F29:F31"/>
    <mergeCell ref="A17:B18"/>
    <mergeCell ref="C17:D18"/>
    <mergeCell ref="M4:P5"/>
    <mergeCell ref="O6:P6"/>
    <mergeCell ref="M7:N7"/>
    <mergeCell ref="O7:P7"/>
    <mergeCell ref="M8:N9"/>
    <mergeCell ref="O8:P9"/>
    <mergeCell ref="M6:N6"/>
    <mergeCell ref="C15:D16"/>
    <mergeCell ref="A8:B8"/>
    <mergeCell ref="C8:D8"/>
    <mergeCell ref="A5:B5"/>
    <mergeCell ref="C5:D5"/>
    <mergeCell ref="A7:B7"/>
    <mergeCell ref="C7:D7"/>
    <mergeCell ref="O15:P15"/>
    <mergeCell ref="O20:P20"/>
    <mergeCell ref="O22:P23"/>
    <mergeCell ref="M20:N20"/>
    <mergeCell ref="M24:N24"/>
    <mergeCell ref="O24:P24"/>
    <mergeCell ref="O16:P16"/>
    <mergeCell ref="M16:N16"/>
    <mergeCell ref="M18:N19"/>
    <mergeCell ref="O18:P19"/>
    <mergeCell ref="M15:N15"/>
  </mergeCells>
  <printOptions horizontalCentered="1" verticalCentered="1"/>
  <pageMargins left="0.39370078740157483" right="0.39370078740157483" top="0.59055118110236227" bottom="0.39370078740157483" header="0.31496062992125984" footer="0.31496062992125984"/>
  <pageSetup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53246-2284-4FE6-9781-A0F16859FF3E}">
  <dimension ref="A1:B3"/>
  <sheetViews>
    <sheetView workbookViewId="0">
      <selection activeCell="B3" sqref="B3"/>
    </sheetView>
  </sheetViews>
  <sheetFormatPr baseColWidth="10" defaultRowHeight="15" x14ac:dyDescent="0.25"/>
  <sheetData>
    <row r="1" spans="1:2" x14ac:dyDescent="0.25">
      <c r="A1" t="s">
        <v>49</v>
      </c>
      <c r="B1" t="s">
        <v>48</v>
      </c>
    </row>
    <row r="2" spans="1:2" x14ac:dyDescent="0.25">
      <c r="A2">
        <v>73</v>
      </c>
      <c r="B2" s="33">
        <v>19667</v>
      </c>
    </row>
    <row r="3" spans="1:2" x14ac:dyDescent="0.25">
      <c r="A3" s="33">
        <v>1000</v>
      </c>
      <c r="B3">
        <f>(A2/B2)*A3</f>
        <v>3.711801494889917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JMAS Camargo</vt:lpstr>
      <vt:lpstr>Empleados Activos x 1000 Tomas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JMAS-45</dc:creator>
  <cp:lastModifiedBy>JMAS-45</cp:lastModifiedBy>
  <cp:lastPrinted>2025-01-29T14:49:30Z</cp:lastPrinted>
  <dcterms:created xsi:type="dcterms:W3CDTF">2023-08-07T14:17:51Z</dcterms:created>
  <dcterms:modified xsi:type="dcterms:W3CDTF">2025-01-29T14:52:14Z</dcterms:modified>
</cp:coreProperties>
</file>